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19440" windowHeight="11790" activeTab="4"/>
  </bookViews>
  <sheets>
    <sheet name="Info" sheetId="5" r:id="rId1"/>
    <sheet name="Emissies" sheetId="1" r:id="rId2"/>
    <sheet name="Veestapel" sheetId="2" r:id="rId3"/>
    <sheet name="Verkeer" sheetId="3" r:id="rId4"/>
    <sheet name="Samenvatting" sheetId="4" r:id="rId5"/>
  </sheets>
  <calcPr calcId="145621"/>
</workbook>
</file>

<file path=xl/calcChain.xml><?xml version="1.0" encoding="utf-8"?>
<calcChain xmlns="http://schemas.openxmlformats.org/spreadsheetml/2006/main">
  <c r="I5" i="3" l="1"/>
  <c r="I6" i="3"/>
  <c r="I7" i="3"/>
  <c r="I9" i="3"/>
  <c r="J9" i="3"/>
  <c r="I13" i="3"/>
  <c r="J13" i="3"/>
  <c r="J7" i="3"/>
  <c r="A10" i="3"/>
  <c r="A14" i="3" s="1"/>
  <c r="A11" i="3"/>
  <c r="A15" i="3" s="1"/>
  <c r="A9" i="3"/>
  <c r="A13" i="3" s="1"/>
  <c r="I11" i="3"/>
  <c r="I14" i="3"/>
  <c r="I15" i="3"/>
  <c r="I10" i="3"/>
  <c r="J2" i="3"/>
  <c r="I2" i="3"/>
  <c r="J15" i="3"/>
  <c r="J14" i="3"/>
  <c r="J11" i="3"/>
  <c r="J10" i="3"/>
  <c r="C4" i="4"/>
  <c r="D4" i="4"/>
  <c r="E4" i="4"/>
  <c r="C5" i="4"/>
  <c r="D5" i="4"/>
  <c r="E5" i="4"/>
  <c r="B5" i="4"/>
  <c r="B4" i="4"/>
  <c r="C3" i="4"/>
  <c r="D3" i="4"/>
  <c r="E3" i="4"/>
  <c r="B3" i="4"/>
  <c r="J6" i="3"/>
  <c r="J5" i="3"/>
  <c r="A13" i="2" l="1"/>
  <c r="A18" i="2"/>
  <c r="G11" i="2"/>
  <c r="G16" i="2" s="1"/>
  <c r="G12" i="2"/>
  <c r="G17" i="2" s="1"/>
  <c r="G10" i="2"/>
  <c r="G15" i="2" s="1"/>
  <c r="G8" i="2"/>
  <c r="I10" i="2"/>
  <c r="I15" i="2" s="1"/>
  <c r="H2" i="2"/>
  <c r="I2" i="2"/>
  <c r="G2" i="2"/>
  <c r="D15" i="2"/>
  <c r="E15" i="2"/>
  <c r="D16" i="2"/>
  <c r="E16" i="2"/>
  <c r="I11" i="2" s="1"/>
  <c r="I16" i="2" s="1"/>
  <c r="D17" i="2"/>
  <c r="E17" i="2"/>
  <c r="I12" i="2" s="1"/>
  <c r="I17" i="2" s="1"/>
  <c r="C16" i="2"/>
  <c r="C17" i="2"/>
  <c r="C15" i="2"/>
  <c r="A16" i="2"/>
  <c r="A17" i="2"/>
  <c r="A15" i="2"/>
  <c r="A11" i="2"/>
  <c r="A12" i="2"/>
  <c r="A10" i="2"/>
  <c r="O3" i="1"/>
  <c r="P3" i="1"/>
  <c r="Q3" i="1"/>
  <c r="N3" i="1"/>
  <c r="I3" i="1"/>
  <c r="J3" i="1"/>
  <c r="K3" i="1"/>
  <c r="H3" i="1"/>
  <c r="I13" i="2" l="1"/>
  <c r="I18" i="2" s="1"/>
  <c r="G13" i="2"/>
</calcChain>
</file>

<file path=xl/comments1.xml><?xml version="1.0" encoding="utf-8"?>
<comments xmlns="http://schemas.openxmlformats.org/spreadsheetml/2006/main">
  <authors>
    <author>Kees Peek</author>
  </authors>
  <commentList>
    <comment ref="E18" authorId="0">
      <text>
        <r>
          <rPr>
            <b/>
            <sz val="9"/>
            <color indexed="81"/>
            <rFont val="Tahoma"/>
            <family val="2"/>
          </rPr>
          <t>SO2:
Veel lager dan ZvM vast en extra.</t>
        </r>
        <r>
          <rPr>
            <sz val="9"/>
            <color indexed="81"/>
            <rFont val="Tahoma"/>
            <family val="2"/>
          </rPr>
          <t xml:space="preserve">
Verschil zit vooral bij Industrie en  Centales/AVI en VERKEER   
Meer bereikt via onderstaande maatregelen dan ten tijde van ZVM is ingeschat. 
Sinds 1990 zijn de SO2-emissies met 81% gedaald, vooral door het Besluit
Emissie-Eisen Stookinstallaties (BEES) voor de energiesector, raffinaderijen en
industrie en het verzuringsconvenant met de energiesector. De maatregelen waarmee de reductie werd bereikt zijn:
rookgasreiniging bij raffinaderijen, de industrie en de energiesector;
overgang van olie- naar gasstook bij raffinaderijen en in de chemische industrie;
inzet van kolen met een lager zwavelgehalte in de kolengestookte
energiecentrales.
Naast de reductie in de bovengenoemde sectoren is de SO2-emissie van verkeer en vervoer afgenomen door de verlaging van het zwavelgehalte van de brandstoffen.
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NOx:
Zit ruim onder ZvM vast en iets boven ( 37 kton) ZVM extra</t>
        </r>
        <r>
          <rPr>
            <sz val="9"/>
            <color indexed="81"/>
            <rFont val="Tahoma"/>
            <family val="2"/>
          </rPr>
          <t xml:space="preserve">
De belangrijkste bron, VERKEER, ligt goed op schema.
Belangrijkste oorzaken verschil tussen ZVM extar en ER2010 zijn:
- Bij Landbouw enorme groei van WKK in Glastuinbouw
- Bij Centrales en AVI's/Industrie/RAFF  zijn maatregelen waarschijnlijk wat 
  te optimistisch ingeschat ten tijde van ZVM
- Bij Overige -veelal kleine-  bronnen bleek in de loop van de tijd dat de
  Em.Fact. te laag waren ingeschat. Dat is later hersteld.
Sinds 1990 zijn de emissies van stikstofoxiden met 55% gedaald, vooral door het
stellen van emissie-eisen aan personenauto's en vrachtverkeer (Euro-normen) en
maatregelen in de industrie, raffinaderijen en energiesector.
</t>
        </r>
      </text>
    </comment>
    <comment ref="Q18" authorId="0">
      <text>
        <r>
          <rPr>
            <b/>
            <sz val="9"/>
            <color indexed="81"/>
            <rFont val="Tahoma"/>
            <family val="2"/>
          </rPr>
          <t xml:space="preserve">NH3:
Zit tussen ZvM vast en ZvM extra in. </t>
        </r>
        <r>
          <rPr>
            <sz val="9"/>
            <color indexed="81"/>
            <rFont val="Tahoma"/>
            <family val="2"/>
          </rPr>
          <t xml:space="preserve">
Maatregelen zoals:
-aanscherping van de uitrijbepalingen voor bouwland 
-emissie-arme huisvesting
-aanpassing van stallen in de intensieve veehouderij. 
-emissiearme bemesting 
zijn waarschijnlijk wat te optimistisch ingeschat ten tijde van ZVM.
Verder is NH3-emissie afgenomen door:
- eiwitarm voer
- afdekken van mestopslagen
- krimp van de RUNDveestapel
maar die zaten ook al in ZvM. De rundveestapel is 4% minder gekrompen en de varkensstapel 5% meer; beide ontwikkelingen hebben elkaar geneutraliseerd in termen van NH3-emissie (zie sheet veestapel).
</t>
        </r>
      </text>
    </comment>
  </commentList>
</comments>
</file>

<file path=xl/sharedStrings.xml><?xml version="1.0" encoding="utf-8"?>
<sst xmlns="http://schemas.openxmlformats.org/spreadsheetml/2006/main" count="89" uniqueCount="66">
  <si>
    <t>Landbouw</t>
  </si>
  <si>
    <t>Raffinaderijen</t>
  </si>
  <si>
    <t>Industrie</t>
  </si>
  <si>
    <t>Overige bronnen</t>
  </si>
  <si>
    <t>ZVM  2010 met vastgestelde maatrgelen</t>
  </si>
  <si>
    <t>ZVM  2010 met vastgestelde en EXTRA maatrgelen</t>
  </si>
  <si>
    <t>Centrales en AVI's</t>
  </si>
  <si>
    <t>VERKEER</t>
  </si>
  <si>
    <t>* Wegverkeer</t>
  </si>
  <si>
    <t>* Overig verkeer</t>
  </si>
  <si>
    <t>SO2</t>
  </si>
  <si>
    <t>NOx</t>
  </si>
  <si>
    <t>NH3</t>
  </si>
  <si>
    <t>TOTAAL</t>
  </si>
  <si>
    <t>REALISATIE 2010 emissies uit de Emissieregistratie</t>
  </si>
  <si>
    <t>Zeescheepvaart</t>
  </si>
  <si>
    <t>2010 ZvM</t>
  </si>
  <si>
    <t>Zorgen voor Morgen (1988)</t>
  </si>
  <si>
    <t>NH3-emissie</t>
  </si>
  <si>
    <t>(kton)</t>
  </si>
  <si>
    <t>CBS</t>
  </si>
  <si>
    <t>verschil</t>
  </si>
  <si>
    <t>2010 realisatie</t>
  </si>
  <si>
    <t>gestort afval (mln ton)</t>
  </si>
  <si>
    <t>2010 bestaand beleid vlg ZvM</t>
  </si>
  <si>
    <t>2010 extra beleid vlg ZvM</t>
  </si>
  <si>
    <t>http://statline.cbs.nl/StatWeb/publication/?VW=T&amp;DM=SLNL&amp;PA=80302NED&amp;D1=0&amp;D2=a&amp;D3=a&amp;HD=100906-1159&amp;HDR=T,G2&amp;STB=G1</t>
  </si>
  <si>
    <t>http://www.compendiumvoordeleefomgeving.nl/indicatoren/nl0030-Energieverbruik-door-verkeer-en-vervoer.html?i=23-103</t>
  </si>
  <si>
    <t>Zorgen voor Morgen (p.48)</t>
  </si>
  <si>
    <t>storten 1986: ZvM p.264; storten 2010: ZvM p.</t>
  </si>
  <si>
    <t>Publicatie</t>
  </si>
  <si>
    <t>Zorgen voor Morgen</t>
  </si>
  <si>
    <t>http://www.pbl.nl/publicaties/zorgen-voor-morgen</t>
  </si>
  <si>
    <t>Databronnen</t>
  </si>
  <si>
    <t>Zorgen voor Morgen (ZvM)</t>
  </si>
  <si>
    <t>URL</t>
  </si>
  <si>
    <t>http://www.emissieregistratie.nl</t>
  </si>
  <si>
    <t xml:space="preserve">Emissieregistratie </t>
  </si>
  <si>
    <t>Centraal Bureau voor de Statistiek</t>
  </si>
  <si>
    <t>http://www.cbs.nl</t>
  </si>
  <si>
    <t>Compendium voor de Leefomgeving</t>
  </si>
  <si>
    <t>http://www.clo.nl</t>
  </si>
  <si>
    <t>Meer informatie</t>
  </si>
  <si>
    <t>http://www.compendiumvoordeleefomgeving.nl/indicatoren/nl0183-Verzuring-en-grootschalige-luchtverontreiniging%3A-emissies.html?i=14-70</t>
  </si>
  <si>
    <t>Verzuring en grootschalige luchtverontreiniging: emissies, 1990 - 2012</t>
  </si>
  <si>
    <t>Runderen</t>
  </si>
  <si>
    <t>Varkens</t>
  </si>
  <si>
    <t>Pluimvee</t>
  </si>
  <si>
    <t>Totaal</t>
  </si>
  <si>
    <t>Veestapel</t>
  </si>
  <si>
    <t>Veestapel-effect</t>
  </si>
  <si>
    <t>Kilometers (miljard/j)</t>
  </si>
  <si>
    <t>Energieverbruik (PJ)</t>
  </si>
  <si>
    <t>Vrachtauto's</t>
  </si>
  <si>
    <t>Bestelbusjes</t>
  </si>
  <si>
    <t>2010 ZvM extra</t>
  </si>
  <si>
    <t xml:space="preserve">ZvM = Zorgen voor Morgen rapport. </t>
  </si>
  <si>
    <t>ZvM exta = scenario met extra reductiemogelijkheden</t>
  </si>
  <si>
    <t>Index: realisatie/ZvM</t>
  </si>
  <si>
    <t>Realisatie (CBS)</t>
  </si>
  <si>
    <t>(x 1000)</t>
  </si>
  <si>
    <t xml:space="preserve">Personenauto's </t>
  </si>
  <si>
    <t>Aantal (x 1000)</t>
  </si>
  <si>
    <t>SO2 (kton)</t>
  </si>
  <si>
    <t>NOx (kton)</t>
  </si>
  <si>
    <t>NH3 (kton)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</si>
</sst>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color theme="1"/>
      <name val="Times New Roman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Times New Roman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5" fillId="0" borderId="0" xfId="1" applyFont="1"/>
    <xf numFmtId="0" fontId="6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6" fillId="0" borderId="0" xfId="0" applyFont="1"/>
    <xf numFmtId="0" fontId="6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top"/>
    </xf>
    <xf numFmtId="2" fontId="4" fillId="0" borderId="0" xfId="0" applyNumberFormat="1" applyFont="1"/>
    <xf numFmtId="1" fontId="4" fillId="0" borderId="0" xfId="0" applyNumberFormat="1" applyFont="1"/>
    <xf numFmtId="0" fontId="8" fillId="0" borderId="0" xfId="0" applyFont="1" applyFill="1" applyBorder="1" applyAlignment="1">
      <alignment horizontal="right" vertical="top"/>
    </xf>
    <xf numFmtId="0" fontId="4" fillId="0" borderId="0" xfId="0" applyFont="1" applyAlignment="1">
      <alignment textRotation="90"/>
    </xf>
    <xf numFmtId="0" fontId="8" fillId="0" borderId="0" xfId="0" applyFont="1" applyFill="1" applyBorder="1" applyAlignment="1">
      <alignment textRotation="90"/>
    </xf>
    <xf numFmtId="0" fontId="8" fillId="2" borderId="0" xfId="0" applyFont="1" applyFill="1" applyBorder="1" applyAlignment="1">
      <alignment textRotation="90"/>
    </xf>
    <xf numFmtId="0" fontId="8" fillId="0" borderId="0" xfId="0" applyFont="1" applyFill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0" xfId="0" applyFont="1" applyBorder="1"/>
    <xf numFmtId="0" fontId="8" fillId="0" borderId="5" xfId="0" applyFont="1" applyFill="1" applyBorder="1"/>
    <xf numFmtId="0" fontId="4" fillId="0" borderId="0" xfId="0" applyFont="1" applyFill="1"/>
    <xf numFmtId="0" fontId="4" fillId="0" borderId="6" xfId="0" applyFont="1" applyFill="1" applyBorder="1"/>
    <xf numFmtId="0" fontId="8" fillId="0" borderId="7" xfId="0" applyFont="1" applyFill="1" applyBorder="1"/>
    <xf numFmtId="0" fontId="8" fillId="0" borderId="8" xfId="0" applyFont="1" applyFill="1" applyBorder="1"/>
    <xf numFmtId="0" fontId="8" fillId="0" borderId="0" xfId="0" applyFont="1" applyFill="1" applyBorder="1"/>
    <xf numFmtId="0" fontId="8" fillId="0" borderId="6" xfId="0" applyFont="1" applyFill="1" applyBorder="1"/>
    <xf numFmtId="0" fontId="7" fillId="0" borderId="0" xfId="0" applyFont="1" applyAlignment="1">
      <alignment horizontal="righ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right" vertical="top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0" fontId="4" fillId="0" borderId="9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1" xfId="0" applyFont="1" applyBorder="1"/>
    <xf numFmtId="0" fontId="8" fillId="0" borderId="6" xfId="0" applyFont="1" applyBorder="1"/>
    <xf numFmtId="1" fontId="4" fillId="0" borderId="9" xfId="0" applyNumberFormat="1" applyFont="1" applyBorder="1"/>
    <xf numFmtId="1" fontId="4" fillId="0" borderId="10" xfId="0" applyNumberFormat="1" applyFont="1" applyBorder="1"/>
    <xf numFmtId="1" fontId="8" fillId="0" borderId="11" xfId="0" applyNumberFormat="1" applyFont="1" applyBorder="1"/>
    <xf numFmtId="2" fontId="4" fillId="0" borderId="2" xfId="0" applyNumberFormat="1" applyFont="1" applyBorder="1"/>
    <xf numFmtId="2" fontId="4" fillId="0" borderId="9" xfId="0" applyNumberFormat="1" applyFont="1" applyBorder="1"/>
    <xf numFmtId="2" fontId="4" fillId="0" borderId="0" xfId="0" applyNumberFormat="1" applyFont="1" applyBorder="1"/>
    <xf numFmtId="2" fontId="4" fillId="0" borderId="10" xfId="0" applyNumberFormat="1" applyFont="1" applyBorder="1"/>
    <xf numFmtId="2" fontId="4" fillId="0" borderId="1" xfId="0" applyNumberFormat="1" applyFont="1" applyBorder="1"/>
    <xf numFmtId="164" fontId="4" fillId="0" borderId="9" xfId="0" applyNumberFormat="1" applyFont="1" applyBorder="1"/>
    <xf numFmtId="2" fontId="4" fillId="0" borderId="4" xfId="0" applyNumberFormat="1" applyFont="1" applyBorder="1"/>
    <xf numFmtId="164" fontId="4" fillId="0" borderId="10" xfId="0" applyNumberFormat="1" applyFont="1" applyBorder="1"/>
    <xf numFmtId="164" fontId="8" fillId="0" borderId="11" xfId="0" applyNumberFormat="1" applyFont="1" applyBorder="1"/>
    <xf numFmtId="0" fontId="4" fillId="0" borderId="1" xfId="0" applyFont="1" applyBorder="1" applyAlignment="1">
      <alignment horizontal="left" vertical="top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 vertical="top"/>
    </xf>
    <xf numFmtId="1" fontId="4" fillId="0" borderId="0" xfId="0" applyNumberFormat="1" applyFont="1" applyBorder="1"/>
    <xf numFmtId="1" fontId="4" fillId="0" borderId="7" xfId="0" applyNumberFormat="1" applyFont="1" applyBorder="1"/>
    <xf numFmtId="1" fontId="4" fillId="0" borderId="11" xfId="0" applyNumberFormat="1" applyFont="1" applyBorder="1"/>
    <xf numFmtId="2" fontId="4" fillId="0" borderId="6" xfId="0" applyNumberFormat="1" applyFont="1" applyBorder="1"/>
    <xf numFmtId="2" fontId="4" fillId="0" borderId="11" xfId="0" applyNumberFormat="1" applyFont="1" applyBorder="1"/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" fontId="4" fillId="0" borderId="2" xfId="0" applyNumberFormat="1" applyFont="1" applyBorder="1"/>
    <xf numFmtId="0" fontId="4" fillId="0" borderId="4" xfId="0" applyFont="1" applyBorder="1" applyAlignment="1">
      <alignment horizontal="left" vertical="top"/>
    </xf>
    <xf numFmtId="0" fontId="8" fillId="0" borderId="3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bs.nl/" TargetMode="External"/><Relationship Id="rId2" Type="http://schemas.openxmlformats.org/officeDocument/2006/relationships/hyperlink" Target="http://www.emissieregistratie.nl/" TargetMode="External"/><Relationship Id="rId1" Type="http://schemas.openxmlformats.org/officeDocument/2006/relationships/hyperlink" Target="http://www.pbl.nl/publicaties/zorgen-voor-morgen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lo.n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pendiumvoordeleefomgeving.nl/indicatoren/nl0183-Verzuring-en-grootschalige-luchtverontreiniging%3A-emissies.html?i=14-70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mpendiumvoordeleefomgeving.nl/indicatoren/nl0030-Energieverbruik-door-verkeer-en-vervoer.html?i=23-103" TargetMode="External"/><Relationship Id="rId1" Type="http://schemas.openxmlformats.org/officeDocument/2006/relationships/hyperlink" Target="http://statline.cbs.nl/StatWeb/publication/?VW=T&amp;DM=SLNL&amp;PA=80302NED&amp;D1=0&amp;D2=a&amp;D3=a&amp;HD=100906-1159&amp;HDR=T,G2&amp;STB=G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6" sqref="B6"/>
    </sheetView>
  </sheetViews>
  <sheetFormatPr defaultRowHeight="12.75" x14ac:dyDescent="0.2"/>
  <cols>
    <col min="1" max="1" width="13.5" style="1" bestFit="1" customWidth="1"/>
    <col min="2" max="2" width="51.6640625" style="1" customWidth="1"/>
    <col min="3" max="16384" width="9.33203125" style="1"/>
  </cols>
  <sheetData>
    <row r="1" spans="1:2" x14ac:dyDescent="0.2">
      <c r="A1" s="1" t="s">
        <v>30</v>
      </c>
      <c r="B1" s="1" t="s">
        <v>31</v>
      </c>
    </row>
    <row r="2" spans="1:2" x14ac:dyDescent="0.2">
      <c r="A2" s="1" t="s">
        <v>35</v>
      </c>
      <c r="B2" s="2" t="s">
        <v>32</v>
      </c>
    </row>
    <row r="4" spans="1:2" x14ac:dyDescent="0.2">
      <c r="A4" s="1" t="s">
        <v>33</v>
      </c>
    </row>
    <row r="5" spans="1:2" x14ac:dyDescent="0.2">
      <c r="B5" s="1" t="s">
        <v>34</v>
      </c>
    </row>
    <row r="7" spans="1:2" x14ac:dyDescent="0.2">
      <c r="B7" s="1" t="s">
        <v>38</v>
      </c>
    </row>
    <row r="8" spans="1:2" x14ac:dyDescent="0.2">
      <c r="B8" s="2" t="s">
        <v>39</v>
      </c>
    </row>
    <row r="10" spans="1:2" x14ac:dyDescent="0.2">
      <c r="B10" s="1" t="s">
        <v>40</v>
      </c>
    </row>
    <row r="11" spans="1:2" x14ac:dyDescent="0.2">
      <c r="B11" s="2" t="s">
        <v>41</v>
      </c>
    </row>
    <row r="13" spans="1:2" x14ac:dyDescent="0.2">
      <c r="B13" s="1" t="s">
        <v>37</v>
      </c>
    </row>
    <row r="14" spans="1:2" x14ac:dyDescent="0.2">
      <c r="B14" s="2" t="s">
        <v>36</v>
      </c>
    </row>
  </sheetData>
  <hyperlinks>
    <hyperlink ref="B2" r:id="rId1"/>
    <hyperlink ref="B14" r:id="rId2"/>
    <hyperlink ref="B8" r:id="rId3"/>
    <hyperlink ref="B11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workbookViewId="0"/>
  </sheetViews>
  <sheetFormatPr defaultRowHeight="12.75" x14ac:dyDescent="0.2"/>
  <cols>
    <col min="1" max="1" width="30.5" style="1" customWidth="1"/>
    <col min="2" max="17" width="11" style="1" customWidth="1"/>
    <col min="18" max="16384" width="9.33203125" style="1"/>
  </cols>
  <sheetData>
    <row r="1" spans="1:22" s="4" customFormat="1" ht="15" x14ac:dyDescent="0.2">
      <c r="B1" s="4" t="s">
        <v>10</v>
      </c>
      <c r="C1" s="4" t="s">
        <v>10</v>
      </c>
      <c r="D1" s="4" t="s">
        <v>10</v>
      </c>
      <c r="E1" s="11" t="s">
        <v>10</v>
      </c>
      <c r="F1" s="11"/>
      <c r="H1" s="4" t="s">
        <v>11</v>
      </c>
      <c r="I1" s="4" t="s">
        <v>11</v>
      </c>
      <c r="J1" s="4" t="s">
        <v>11</v>
      </c>
      <c r="K1" s="11" t="s">
        <v>11</v>
      </c>
      <c r="L1" s="11"/>
      <c r="N1" s="4" t="s">
        <v>12</v>
      </c>
      <c r="O1" s="4" t="s">
        <v>12</v>
      </c>
      <c r="P1" s="4" t="s">
        <v>12</v>
      </c>
      <c r="Q1" s="11" t="s">
        <v>12</v>
      </c>
      <c r="S1" s="3"/>
      <c r="T1" s="3"/>
      <c r="U1" s="3"/>
      <c r="V1" s="3"/>
    </row>
    <row r="2" spans="1:22" ht="300" hidden="1" customHeight="1" x14ac:dyDescent="0.2">
      <c r="B2" s="12">
        <v>1985</v>
      </c>
      <c r="C2" s="12" t="s">
        <v>4</v>
      </c>
      <c r="D2" s="12" t="s">
        <v>5</v>
      </c>
      <c r="E2" s="13" t="s">
        <v>14</v>
      </c>
      <c r="F2" s="13"/>
      <c r="G2" s="12"/>
      <c r="H2" s="12">
        <v>1985</v>
      </c>
      <c r="I2" s="12" t="s">
        <v>4</v>
      </c>
      <c r="J2" s="12" t="s">
        <v>5</v>
      </c>
      <c r="K2" s="14" t="s">
        <v>14</v>
      </c>
      <c r="L2" s="14"/>
      <c r="M2" s="12"/>
      <c r="N2" s="12">
        <v>1985</v>
      </c>
      <c r="O2" s="12" t="s">
        <v>4</v>
      </c>
      <c r="P2" s="12" t="s">
        <v>5</v>
      </c>
      <c r="Q2" s="14" t="s">
        <v>14</v>
      </c>
      <c r="S2" s="5"/>
      <c r="T2" s="5"/>
      <c r="U2" s="5"/>
      <c r="V2" s="5"/>
    </row>
    <row r="3" spans="1:22" s="7" customFormat="1" ht="25.5" x14ac:dyDescent="0.2">
      <c r="A3" s="32" t="s">
        <v>56</v>
      </c>
      <c r="B3" s="7">
        <v>1985</v>
      </c>
      <c r="C3" s="7" t="s">
        <v>16</v>
      </c>
      <c r="D3" s="7" t="s">
        <v>55</v>
      </c>
      <c r="E3" s="15" t="s">
        <v>22</v>
      </c>
      <c r="F3" s="15"/>
      <c r="H3" s="7">
        <f>B3</f>
        <v>1985</v>
      </c>
      <c r="I3" s="7" t="str">
        <f t="shared" ref="I3:K3" si="0">C3</f>
        <v>2010 ZvM</v>
      </c>
      <c r="J3" s="7" t="str">
        <f t="shared" si="0"/>
        <v>2010 ZvM extra</v>
      </c>
      <c r="K3" s="16" t="str">
        <f t="shared" si="0"/>
        <v>2010 realisatie</v>
      </c>
      <c r="L3" s="16"/>
      <c r="N3" s="7">
        <f>B3</f>
        <v>1985</v>
      </c>
      <c r="O3" s="7" t="str">
        <f t="shared" ref="O3:Q3" si="1">C3</f>
        <v>2010 ZvM</v>
      </c>
      <c r="P3" s="7" t="str">
        <f t="shared" si="1"/>
        <v>2010 ZvM extra</v>
      </c>
      <c r="Q3" s="16" t="str">
        <f t="shared" si="1"/>
        <v>2010 realisatie</v>
      </c>
      <c r="S3" s="6"/>
      <c r="T3" s="6"/>
      <c r="U3" s="6"/>
      <c r="V3" s="6"/>
    </row>
    <row r="4" spans="1:22" s="7" customFormat="1" ht="39" thickBot="1" x14ac:dyDescent="0.25">
      <c r="A4" s="33" t="s">
        <v>57</v>
      </c>
      <c r="B4" s="28" t="s">
        <v>19</v>
      </c>
      <c r="E4" s="15"/>
      <c r="F4" s="15"/>
      <c r="H4" s="28" t="s">
        <v>19</v>
      </c>
      <c r="K4" s="16"/>
      <c r="L4" s="16"/>
      <c r="N4" s="28" t="s">
        <v>19</v>
      </c>
      <c r="Q4" s="16"/>
      <c r="S4" s="6"/>
      <c r="T4" s="6"/>
      <c r="U4" s="6"/>
      <c r="V4" s="6"/>
    </row>
    <row r="5" spans="1:22" ht="15" x14ac:dyDescent="0.2">
      <c r="A5" s="1" t="s">
        <v>0</v>
      </c>
      <c r="B5" s="17">
        <v>1</v>
      </c>
      <c r="C5" s="18">
        <v>2</v>
      </c>
      <c r="D5" s="18">
        <v>1</v>
      </c>
      <c r="E5" s="64">
        <v>0</v>
      </c>
      <c r="F5" s="15"/>
      <c r="H5" s="17">
        <v>6</v>
      </c>
      <c r="I5" s="18">
        <v>4</v>
      </c>
      <c r="J5" s="18">
        <v>3</v>
      </c>
      <c r="K5" s="64">
        <v>19</v>
      </c>
      <c r="L5" s="16"/>
      <c r="N5" s="17">
        <v>243</v>
      </c>
      <c r="O5" s="18">
        <v>155</v>
      </c>
      <c r="P5" s="18">
        <v>67</v>
      </c>
      <c r="Q5" s="64">
        <v>105</v>
      </c>
      <c r="S5" s="5"/>
      <c r="T5" s="5"/>
      <c r="U5" s="5"/>
      <c r="V5" s="5"/>
    </row>
    <row r="6" spans="1:22" ht="15" x14ac:dyDescent="0.2">
      <c r="B6" s="19"/>
      <c r="C6" s="20"/>
      <c r="D6" s="20"/>
      <c r="E6" s="21"/>
      <c r="F6" s="15"/>
      <c r="H6" s="19"/>
      <c r="I6" s="20"/>
      <c r="J6" s="20"/>
      <c r="K6" s="21"/>
      <c r="L6" s="16"/>
      <c r="N6" s="19"/>
      <c r="O6" s="20"/>
      <c r="P6" s="20"/>
      <c r="Q6" s="21"/>
      <c r="S6" s="5"/>
      <c r="T6" s="5"/>
      <c r="U6" s="5"/>
      <c r="V6" s="5"/>
    </row>
    <row r="7" spans="1:22" ht="15" x14ac:dyDescent="0.2">
      <c r="A7" s="1" t="s">
        <v>2</v>
      </c>
      <c r="B7" s="19">
        <v>70</v>
      </c>
      <c r="C7" s="20">
        <v>73</v>
      </c>
      <c r="D7" s="20">
        <v>67</v>
      </c>
      <c r="E7" s="21">
        <v>12</v>
      </c>
      <c r="F7" s="15"/>
      <c r="H7" s="19">
        <v>62</v>
      </c>
      <c r="I7" s="20">
        <v>47</v>
      </c>
      <c r="J7" s="20">
        <v>21</v>
      </c>
      <c r="K7" s="21">
        <v>29</v>
      </c>
      <c r="L7" s="16"/>
      <c r="N7" s="19">
        <v>6</v>
      </c>
      <c r="O7" s="20">
        <v>4</v>
      </c>
      <c r="P7" s="20">
        <v>4</v>
      </c>
      <c r="Q7" s="21">
        <v>2</v>
      </c>
      <c r="S7" s="5"/>
      <c r="T7" s="5"/>
      <c r="U7" s="5"/>
      <c r="V7" s="5"/>
    </row>
    <row r="8" spans="1:22" ht="15" x14ac:dyDescent="0.2">
      <c r="A8" s="1" t="s">
        <v>1</v>
      </c>
      <c r="B8" s="19">
        <v>96</v>
      </c>
      <c r="C8" s="20">
        <v>54</v>
      </c>
      <c r="D8" s="20">
        <v>12</v>
      </c>
      <c r="E8" s="21">
        <v>13</v>
      </c>
      <c r="F8" s="15"/>
      <c r="H8" s="19">
        <v>17</v>
      </c>
      <c r="I8" s="20">
        <v>8</v>
      </c>
      <c r="J8" s="20">
        <v>2</v>
      </c>
      <c r="K8" s="21">
        <v>6</v>
      </c>
      <c r="L8" s="16"/>
      <c r="N8" s="19"/>
      <c r="O8" s="20"/>
      <c r="P8" s="20"/>
      <c r="Q8" s="21"/>
      <c r="S8" s="5"/>
      <c r="T8" s="5"/>
      <c r="U8" s="5"/>
      <c r="V8" s="5"/>
    </row>
    <row r="9" spans="1:22" ht="15" x14ac:dyDescent="0.2">
      <c r="B9" s="19"/>
      <c r="C9" s="20"/>
      <c r="D9" s="20"/>
      <c r="E9" s="21"/>
      <c r="F9" s="15"/>
      <c r="H9" s="19"/>
      <c r="I9" s="20"/>
      <c r="J9" s="20"/>
      <c r="K9" s="21"/>
      <c r="L9" s="16"/>
      <c r="N9" s="19"/>
      <c r="O9" s="20"/>
      <c r="P9" s="20"/>
      <c r="Q9" s="21"/>
      <c r="S9" s="5"/>
      <c r="T9" s="5"/>
      <c r="U9" s="5"/>
      <c r="V9" s="5"/>
    </row>
    <row r="10" spans="1:22" ht="15" x14ac:dyDescent="0.2">
      <c r="A10" s="1" t="s">
        <v>6</v>
      </c>
      <c r="B10" s="19">
        <v>68</v>
      </c>
      <c r="C10" s="20">
        <v>67</v>
      </c>
      <c r="D10" s="20">
        <v>35</v>
      </c>
      <c r="E10" s="21">
        <v>7</v>
      </c>
      <c r="F10" s="15"/>
      <c r="H10" s="19">
        <v>86</v>
      </c>
      <c r="I10" s="20">
        <v>66</v>
      </c>
      <c r="J10" s="20">
        <v>18</v>
      </c>
      <c r="K10" s="21">
        <v>31</v>
      </c>
      <c r="L10" s="16"/>
      <c r="N10" s="19"/>
      <c r="O10" s="20"/>
      <c r="P10" s="20"/>
      <c r="Q10" s="21"/>
      <c r="S10" s="5"/>
      <c r="T10" s="5"/>
      <c r="U10" s="5"/>
      <c r="V10" s="5"/>
    </row>
    <row r="11" spans="1:22" ht="15" x14ac:dyDescent="0.2">
      <c r="B11" s="19"/>
      <c r="C11" s="20"/>
      <c r="D11" s="20"/>
      <c r="E11" s="21"/>
      <c r="F11" s="15"/>
      <c r="H11" s="19"/>
      <c r="I11" s="20"/>
      <c r="J11" s="20"/>
      <c r="K11" s="21"/>
      <c r="L11" s="16"/>
      <c r="N11" s="19"/>
      <c r="O11" s="20"/>
      <c r="P11" s="20"/>
      <c r="Q11" s="21"/>
      <c r="S11" s="5"/>
      <c r="T11" s="5"/>
      <c r="U11" s="5"/>
      <c r="V11" s="5"/>
    </row>
    <row r="12" spans="1:22" ht="15" x14ac:dyDescent="0.2">
      <c r="A12" s="1" t="s">
        <v>7</v>
      </c>
      <c r="B12" s="19">
        <v>31</v>
      </c>
      <c r="C12" s="20">
        <v>28</v>
      </c>
      <c r="D12" s="20">
        <v>20</v>
      </c>
      <c r="E12" s="21">
        <v>1.3</v>
      </c>
      <c r="F12" s="15"/>
      <c r="H12" s="19">
        <v>328</v>
      </c>
      <c r="I12" s="20">
        <v>358</v>
      </c>
      <c r="J12" s="20">
        <v>184</v>
      </c>
      <c r="K12" s="21">
        <v>162</v>
      </c>
      <c r="L12" s="16"/>
      <c r="N12" s="19"/>
      <c r="O12" s="20"/>
      <c r="P12" s="20"/>
      <c r="Q12" s="21"/>
      <c r="S12" s="5"/>
      <c r="T12" s="5"/>
      <c r="U12" s="5"/>
      <c r="V12" s="5"/>
    </row>
    <row r="13" spans="1:22" ht="15" x14ac:dyDescent="0.2">
      <c r="A13" s="1" t="s">
        <v>8</v>
      </c>
      <c r="B13" s="19">
        <v>11</v>
      </c>
      <c r="C13" s="20">
        <v>18</v>
      </c>
      <c r="D13" s="20">
        <v>13</v>
      </c>
      <c r="E13" s="21">
        <v>0.3</v>
      </c>
      <c r="F13" s="15"/>
      <c r="H13" s="19">
        <v>270</v>
      </c>
      <c r="I13" s="20">
        <v>311</v>
      </c>
      <c r="J13" s="20">
        <v>138</v>
      </c>
      <c r="K13" s="21">
        <v>102</v>
      </c>
      <c r="L13" s="16"/>
      <c r="N13" s="19"/>
      <c r="O13" s="20"/>
      <c r="P13" s="20"/>
      <c r="Q13" s="21"/>
      <c r="S13" s="5"/>
      <c r="T13" s="5"/>
      <c r="U13" s="5"/>
      <c r="V13" s="5"/>
    </row>
    <row r="14" spans="1:22" ht="15" x14ac:dyDescent="0.2">
      <c r="A14" s="1" t="s">
        <v>9</v>
      </c>
      <c r="B14" s="19">
        <v>20</v>
      </c>
      <c r="C14" s="20">
        <v>10</v>
      </c>
      <c r="D14" s="20">
        <v>7</v>
      </c>
      <c r="E14" s="21">
        <v>1</v>
      </c>
      <c r="F14" s="15"/>
      <c r="H14" s="19">
        <v>58</v>
      </c>
      <c r="I14" s="20">
        <v>47</v>
      </c>
      <c r="J14" s="20">
        <v>46</v>
      </c>
      <c r="K14" s="21">
        <v>60</v>
      </c>
      <c r="L14" s="16"/>
      <c r="N14" s="19"/>
      <c r="O14" s="20"/>
      <c r="P14" s="20"/>
      <c r="Q14" s="21"/>
      <c r="S14" s="5"/>
      <c r="T14" s="5"/>
      <c r="U14" s="5"/>
      <c r="V14" s="5"/>
    </row>
    <row r="15" spans="1:22" ht="15" x14ac:dyDescent="0.2">
      <c r="B15" s="19"/>
      <c r="C15" s="20"/>
      <c r="D15" s="20"/>
      <c r="E15" s="21"/>
      <c r="F15" s="15"/>
      <c r="H15" s="19"/>
      <c r="I15" s="20"/>
      <c r="J15" s="20"/>
      <c r="K15" s="21"/>
      <c r="L15" s="16"/>
      <c r="N15" s="19"/>
      <c r="O15" s="20"/>
      <c r="P15" s="20"/>
      <c r="Q15" s="21"/>
      <c r="S15" s="5"/>
      <c r="T15" s="5"/>
      <c r="U15" s="5"/>
      <c r="V15" s="5"/>
    </row>
    <row r="16" spans="1:22" ht="15" x14ac:dyDescent="0.2">
      <c r="A16" s="1" t="s">
        <v>3</v>
      </c>
      <c r="B16" s="19">
        <v>12</v>
      </c>
      <c r="C16" s="20">
        <v>3</v>
      </c>
      <c r="D16" s="20">
        <v>2</v>
      </c>
      <c r="E16" s="21">
        <v>0.7</v>
      </c>
      <c r="F16" s="15"/>
      <c r="H16" s="19">
        <v>41</v>
      </c>
      <c r="I16" s="20">
        <v>12</v>
      </c>
      <c r="J16" s="20">
        <v>9</v>
      </c>
      <c r="K16" s="21">
        <v>27</v>
      </c>
      <c r="L16" s="16"/>
      <c r="N16" s="19">
        <v>9</v>
      </c>
      <c r="O16" s="20">
        <v>9</v>
      </c>
      <c r="P16" s="20">
        <v>9</v>
      </c>
      <c r="Q16" s="21">
        <v>15</v>
      </c>
      <c r="S16" s="5"/>
      <c r="T16" s="5"/>
      <c r="U16" s="5"/>
      <c r="V16" s="5"/>
    </row>
    <row r="17" spans="1:22" ht="15" x14ac:dyDescent="0.2">
      <c r="B17" s="19"/>
      <c r="C17" s="20"/>
      <c r="D17" s="20"/>
      <c r="E17" s="21"/>
      <c r="F17" s="15"/>
      <c r="H17" s="19"/>
      <c r="I17" s="20"/>
      <c r="J17" s="20"/>
      <c r="K17" s="21"/>
      <c r="L17" s="16"/>
      <c r="N17" s="19"/>
      <c r="O17" s="20"/>
      <c r="P17" s="20"/>
      <c r="Q17" s="21"/>
      <c r="S17" s="5"/>
      <c r="T17" s="5"/>
      <c r="U17" s="5"/>
      <c r="V17" s="5"/>
    </row>
    <row r="18" spans="1:22" ht="15" x14ac:dyDescent="0.2">
      <c r="A18" s="1" t="s">
        <v>13</v>
      </c>
      <c r="B18" s="19">
        <v>275</v>
      </c>
      <c r="C18" s="20">
        <v>227</v>
      </c>
      <c r="D18" s="20">
        <v>136</v>
      </c>
      <c r="E18" s="21">
        <v>34</v>
      </c>
      <c r="F18" s="15"/>
      <c r="H18" s="19">
        <v>538</v>
      </c>
      <c r="I18" s="20">
        <v>497</v>
      </c>
      <c r="J18" s="20">
        <v>237</v>
      </c>
      <c r="K18" s="21">
        <v>274</v>
      </c>
      <c r="L18" s="16"/>
      <c r="N18" s="19">
        <v>258</v>
      </c>
      <c r="O18" s="20">
        <v>168</v>
      </c>
      <c r="P18" s="20">
        <v>80</v>
      </c>
      <c r="Q18" s="21">
        <v>122</v>
      </c>
      <c r="S18" s="5"/>
      <c r="T18" s="5"/>
      <c r="U18" s="5"/>
      <c r="V18" s="5"/>
    </row>
    <row r="19" spans="1:22" ht="15" x14ac:dyDescent="0.2">
      <c r="B19" s="19"/>
      <c r="C19" s="20"/>
      <c r="D19" s="20"/>
      <c r="E19" s="21"/>
      <c r="F19" s="15"/>
      <c r="H19" s="19"/>
      <c r="I19" s="20"/>
      <c r="J19" s="20"/>
      <c r="K19" s="21"/>
      <c r="L19" s="16"/>
      <c r="N19" s="19"/>
      <c r="O19" s="20"/>
      <c r="P19" s="20"/>
      <c r="Q19" s="21"/>
      <c r="S19" s="5"/>
      <c r="T19" s="5"/>
      <c r="U19" s="5"/>
      <c r="V19" s="5"/>
    </row>
    <row r="20" spans="1:22" ht="15.75" thickBot="1" x14ac:dyDescent="0.25">
      <c r="A20" s="22" t="s">
        <v>15</v>
      </c>
      <c r="B20" s="23"/>
      <c r="C20" s="24"/>
      <c r="D20" s="24"/>
      <c r="E20" s="25">
        <v>38</v>
      </c>
      <c r="F20" s="26"/>
      <c r="G20" s="22"/>
      <c r="H20" s="27"/>
      <c r="I20" s="24"/>
      <c r="J20" s="24"/>
      <c r="K20" s="25">
        <v>111</v>
      </c>
      <c r="L20" s="26"/>
      <c r="M20" s="22"/>
      <c r="N20" s="27"/>
      <c r="O20" s="24"/>
      <c r="P20" s="24"/>
      <c r="Q20" s="25"/>
      <c r="S20" s="5"/>
      <c r="T20" s="5"/>
      <c r="U20" s="5"/>
      <c r="V20" s="5"/>
    </row>
    <row r="21" spans="1:22" ht="15" x14ac:dyDescent="0.2">
      <c r="S21" s="5"/>
      <c r="T21" s="5"/>
      <c r="U21" s="5"/>
      <c r="V21" s="5"/>
    </row>
    <row r="22" spans="1:22" ht="1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48" spans="1:2" x14ac:dyDescent="0.2">
      <c r="A48" s="1" t="s">
        <v>42</v>
      </c>
      <c r="B48" s="1" t="s">
        <v>44</v>
      </c>
    </row>
    <row r="49" spans="2:2" x14ac:dyDescent="0.2">
      <c r="B49" s="2" t="s">
        <v>43</v>
      </c>
    </row>
  </sheetData>
  <hyperlinks>
    <hyperlink ref="B49" r:id="rId1"/>
  </hyperlinks>
  <printOptions headings="1" gridLines="1"/>
  <pageMargins left="0.7" right="0.7" top="0.75" bottom="0.75" header="0.3" footer="0.3"/>
  <pageSetup paperSize="9" scale="62" orientation="landscape" r:id="rId2"/>
  <headerFooter>
    <oddHeader>&amp;F</oddHeader>
  </headerFooter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/>
  </sheetViews>
  <sheetFormatPr defaultRowHeight="12.75" x14ac:dyDescent="0.2"/>
  <cols>
    <col min="1" max="1" width="10.33203125" style="1" bestFit="1" customWidth="1"/>
    <col min="2" max="2" width="27.33203125" style="1" bestFit="1" customWidth="1"/>
    <col min="3" max="16384" width="9.33203125" style="1"/>
  </cols>
  <sheetData>
    <row r="1" spans="1:9" x14ac:dyDescent="0.2">
      <c r="B1" s="1" t="s">
        <v>49</v>
      </c>
      <c r="G1" s="1" t="s">
        <v>18</v>
      </c>
    </row>
    <row r="2" spans="1:9" x14ac:dyDescent="0.2">
      <c r="B2" s="1">
        <v>1970</v>
      </c>
      <c r="C2" s="1">
        <v>1985</v>
      </c>
      <c r="D2" s="1">
        <v>2000</v>
      </c>
      <c r="E2" s="1">
        <v>2010</v>
      </c>
      <c r="G2" s="1">
        <f>C2</f>
        <v>1985</v>
      </c>
      <c r="H2" s="1">
        <f t="shared" ref="H2:I2" si="0">D2</f>
        <v>2000</v>
      </c>
      <c r="I2" s="1">
        <f t="shared" si="0"/>
        <v>2010</v>
      </c>
    </row>
    <row r="3" spans="1:9" x14ac:dyDescent="0.2">
      <c r="B3" s="8" t="s">
        <v>60</v>
      </c>
      <c r="G3" s="8" t="s">
        <v>19</v>
      </c>
    </row>
    <row r="4" spans="1:9" ht="13.5" thickBot="1" x14ac:dyDescent="0.25">
      <c r="B4" s="1" t="s">
        <v>17</v>
      </c>
    </row>
    <row r="5" spans="1:9" x14ac:dyDescent="0.2">
      <c r="A5" s="17" t="s">
        <v>45</v>
      </c>
      <c r="B5" s="18">
        <v>4300</v>
      </c>
      <c r="C5" s="18">
        <v>5248</v>
      </c>
      <c r="D5" s="18">
        <v>3900</v>
      </c>
      <c r="E5" s="34">
        <v>3810</v>
      </c>
      <c r="G5" s="17">
        <v>133</v>
      </c>
      <c r="H5" s="18"/>
      <c r="I5" s="34"/>
    </row>
    <row r="6" spans="1:9" x14ac:dyDescent="0.2">
      <c r="A6" s="19" t="s">
        <v>46</v>
      </c>
      <c r="B6" s="20">
        <v>5500</v>
      </c>
      <c r="C6" s="20">
        <v>12400</v>
      </c>
      <c r="D6" s="20">
        <v>12910</v>
      </c>
      <c r="E6" s="35">
        <v>12910</v>
      </c>
      <c r="G6" s="19">
        <v>67</v>
      </c>
      <c r="H6" s="20"/>
      <c r="I6" s="35"/>
    </row>
    <row r="7" spans="1:9" x14ac:dyDescent="0.2">
      <c r="A7" s="19" t="s">
        <v>47</v>
      </c>
      <c r="B7" s="20">
        <v>55000</v>
      </c>
      <c r="C7" s="20">
        <v>91100</v>
      </c>
      <c r="D7" s="20">
        <v>100200</v>
      </c>
      <c r="E7" s="35">
        <v>100200</v>
      </c>
      <c r="G7" s="19">
        <v>29</v>
      </c>
      <c r="H7" s="20"/>
      <c r="I7" s="35"/>
    </row>
    <row r="8" spans="1:9" ht="13.5" thickBot="1" x14ac:dyDescent="0.25">
      <c r="A8" s="36" t="s">
        <v>48</v>
      </c>
      <c r="B8" s="37"/>
      <c r="C8" s="37"/>
      <c r="D8" s="37"/>
      <c r="E8" s="38"/>
      <c r="G8" s="39">
        <f>SUM(G5:G7)</f>
        <v>229</v>
      </c>
      <c r="H8" s="37"/>
      <c r="I8" s="38"/>
    </row>
    <row r="9" spans="1:9" ht="19.5" customHeight="1" thickBot="1" x14ac:dyDescent="0.25">
      <c r="B9" s="1" t="s">
        <v>59</v>
      </c>
      <c r="G9" s="1" t="s">
        <v>50</v>
      </c>
    </row>
    <row r="10" spans="1:9" x14ac:dyDescent="0.2">
      <c r="A10" s="17" t="str">
        <f>A5</f>
        <v>Runderen</v>
      </c>
      <c r="B10" s="18"/>
      <c r="C10" s="18">
        <v>5248</v>
      </c>
      <c r="D10" s="18">
        <v>4069</v>
      </c>
      <c r="E10" s="34">
        <v>3975</v>
      </c>
      <c r="G10" s="17">
        <f>G5</f>
        <v>133</v>
      </c>
      <c r="H10" s="18"/>
      <c r="I10" s="40">
        <f>G5*E15</f>
        <v>138.75984251968504</v>
      </c>
    </row>
    <row r="11" spans="1:9" x14ac:dyDescent="0.2">
      <c r="A11" s="19" t="str">
        <f t="shared" ref="A11:A13" si="1">A6</f>
        <v>Varkens</v>
      </c>
      <c r="B11" s="20"/>
      <c r="C11" s="20">
        <v>12383</v>
      </c>
      <c r="D11" s="20">
        <v>13118</v>
      </c>
      <c r="E11" s="35">
        <v>12255</v>
      </c>
      <c r="G11" s="19">
        <f t="shared" ref="G11:G12" si="2">G6</f>
        <v>67</v>
      </c>
      <c r="H11" s="20"/>
      <c r="I11" s="41">
        <f>G6*E16</f>
        <v>63.600697134004648</v>
      </c>
    </row>
    <row r="12" spans="1:9" x14ac:dyDescent="0.2">
      <c r="A12" s="19" t="str">
        <f t="shared" si="1"/>
        <v>Pluimvee</v>
      </c>
      <c r="B12" s="20"/>
      <c r="C12" s="20">
        <v>89887</v>
      </c>
      <c r="D12" s="20">
        <v>104015</v>
      </c>
      <c r="E12" s="35">
        <v>101248</v>
      </c>
      <c r="G12" s="19">
        <f t="shared" si="2"/>
        <v>29</v>
      </c>
      <c r="H12" s="20"/>
      <c r="I12" s="41">
        <f>G7*E17</f>
        <v>29.303313373253491</v>
      </c>
    </row>
    <row r="13" spans="1:9" ht="13.5" thickBot="1" x14ac:dyDescent="0.25">
      <c r="A13" s="36" t="str">
        <f t="shared" si="1"/>
        <v>Totaal</v>
      </c>
      <c r="B13" s="37"/>
      <c r="C13" s="37"/>
      <c r="D13" s="37"/>
      <c r="E13" s="38"/>
      <c r="G13" s="39">
        <f>SUM(G10:G12)</f>
        <v>229</v>
      </c>
      <c r="H13" s="37"/>
      <c r="I13" s="42">
        <f>SUM(I10:I12)</f>
        <v>231.66385302694317</v>
      </c>
    </row>
    <row r="14" spans="1:9" ht="19.5" customHeight="1" thickBot="1" x14ac:dyDescent="0.25">
      <c r="B14" s="1" t="s">
        <v>58</v>
      </c>
    </row>
    <row r="15" spans="1:9" x14ac:dyDescent="0.2">
      <c r="A15" s="17" t="str">
        <f>A5</f>
        <v>Runderen</v>
      </c>
      <c r="B15" s="18"/>
      <c r="C15" s="43">
        <f>C10/C5</f>
        <v>1</v>
      </c>
      <c r="D15" s="43">
        <f t="shared" ref="D15:E15" si="3">D10/D5</f>
        <v>1.0433333333333332</v>
      </c>
      <c r="E15" s="44">
        <f t="shared" si="3"/>
        <v>1.0433070866141732</v>
      </c>
      <c r="F15" s="9"/>
      <c r="G15" s="47">
        <f t="shared" ref="G15" si="4">G10/G5</f>
        <v>1</v>
      </c>
      <c r="H15" s="43"/>
      <c r="I15" s="48">
        <f>I10/$G10</f>
        <v>1.0433070866141732</v>
      </c>
    </row>
    <row r="16" spans="1:9" x14ac:dyDescent="0.2">
      <c r="A16" s="19" t="str">
        <f t="shared" ref="A16:A18" si="5">A6</f>
        <v>Varkens</v>
      </c>
      <c r="B16" s="20"/>
      <c r="C16" s="45">
        <f t="shared" ref="C16:E17" si="6">C11/C6</f>
        <v>0.99862903225806454</v>
      </c>
      <c r="D16" s="45">
        <f t="shared" si="6"/>
        <v>1.0161115414407436</v>
      </c>
      <c r="E16" s="46">
        <f t="shared" si="6"/>
        <v>0.94926413632842754</v>
      </c>
      <c r="F16" s="9"/>
      <c r="G16" s="49">
        <f t="shared" ref="G16" si="7">G11/G6</f>
        <v>1</v>
      </c>
      <c r="H16" s="45"/>
      <c r="I16" s="50">
        <f t="shared" ref="I16:I18" si="8">I11/$G11</f>
        <v>0.94926413632842754</v>
      </c>
    </row>
    <row r="17" spans="1:9" x14ac:dyDescent="0.2">
      <c r="A17" s="19" t="str">
        <f t="shared" si="5"/>
        <v>Pluimvee</v>
      </c>
      <c r="B17" s="20"/>
      <c r="C17" s="45">
        <f t="shared" si="6"/>
        <v>0.98668496158068053</v>
      </c>
      <c r="D17" s="45">
        <f t="shared" si="6"/>
        <v>1.0380738522954092</v>
      </c>
      <c r="E17" s="46">
        <f t="shared" si="6"/>
        <v>1.0104590818363273</v>
      </c>
      <c r="F17" s="9"/>
      <c r="G17" s="49">
        <f t="shared" ref="G17" si="9">G12/G7</f>
        <v>1</v>
      </c>
      <c r="H17" s="45"/>
      <c r="I17" s="50">
        <f t="shared" si="8"/>
        <v>1.0104590818363273</v>
      </c>
    </row>
    <row r="18" spans="1:9" ht="13.5" thickBot="1" x14ac:dyDescent="0.25">
      <c r="A18" s="36" t="str">
        <f t="shared" si="5"/>
        <v>Totaal</v>
      </c>
      <c r="B18" s="37"/>
      <c r="C18" s="37"/>
      <c r="D18" s="37"/>
      <c r="E18" s="38"/>
      <c r="G18" s="36"/>
      <c r="H18" s="37"/>
      <c r="I18" s="51">
        <f t="shared" si="8"/>
        <v>1.0116325459691842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/>
  </sheetViews>
  <sheetFormatPr defaultRowHeight="12.75" x14ac:dyDescent="0.2"/>
  <cols>
    <col min="1" max="1" width="22" style="1" bestFit="1" customWidth="1"/>
    <col min="2" max="3" width="6" style="1" customWidth="1"/>
    <col min="4" max="4" width="6.5" style="1" customWidth="1"/>
    <col min="5" max="5" width="6.83203125" style="1" customWidth="1"/>
    <col min="6" max="6" width="16" style="1" customWidth="1"/>
    <col min="7" max="7" width="8.6640625" style="1" customWidth="1"/>
    <col min="8" max="8" width="9.33203125" style="1"/>
    <col min="9" max="9" width="18.5" style="1" customWidth="1"/>
    <col min="10" max="16384" width="9.33203125" style="1"/>
  </cols>
  <sheetData>
    <row r="1" spans="1:12" x14ac:dyDescent="0.2">
      <c r="B1" s="1" t="s">
        <v>28</v>
      </c>
      <c r="F1" s="29" t="s">
        <v>20</v>
      </c>
      <c r="G1" s="29" t="s">
        <v>20</v>
      </c>
      <c r="H1" s="29" t="s">
        <v>20</v>
      </c>
      <c r="I1" s="29" t="s">
        <v>21</v>
      </c>
      <c r="J1" s="29" t="s">
        <v>21</v>
      </c>
      <c r="L1" s="29"/>
    </row>
    <row r="2" spans="1:12" x14ac:dyDescent="0.2">
      <c r="B2" s="1">
        <v>1970</v>
      </c>
      <c r="C2" s="1">
        <v>1985</v>
      </c>
      <c r="D2" s="1">
        <v>2000</v>
      </c>
      <c r="E2" s="1">
        <v>2010</v>
      </c>
      <c r="F2" s="1">
        <v>1985</v>
      </c>
      <c r="G2" s="1">
        <v>2000</v>
      </c>
      <c r="H2" s="1">
        <v>2010</v>
      </c>
      <c r="I2" s="1">
        <f>G2</f>
        <v>2000</v>
      </c>
      <c r="J2" s="1">
        <f>H2</f>
        <v>2010</v>
      </c>
    </row>
    <row r="3" spans="1:12" x14ac:dyDescent="0.2">
      <c r="B3" s="8"/>
    </row>
    <row r="4" spans="1:12" ht="13.5" thickBot="1" x14ac:dyDescent="0.25">
      <c r="A4" s="30" t="s">
        <v>61</v>
      </c>
    </row>
    <row r="5" spans="1:12" x14ac:dyDescent="0.2">
      <c r="A5" s="52" t="s">
        <v>62</v>
      </c>
      <c r="B5" s="18"/>
      <c r="C5" s="18">
        <v>4600</v>
      </c>
      <c r="D5" s="18">
        <v>6700</v>
      </c>
      <c r="E5" s="34">
        <v>7250</v>
      </c>
      <c r="F5" s="17"/>
      <c r="G5" s="18">
        <v>6440</v>
      </c>
      <c r="H5" s="34">
        <v>7622</v>
      </c>
      <c r="I5" s="47">
        <f t="shared" ref="I5:J7" si="0">G5/D5</f>
        <v>0.96119402985074631</v>
      </c>
      <c r="J5" s="44">
        <f t="shared" si="0"/>
        <v>1.0513103448275862</v>
      </c>
    </row>
    <row r="6" spans="1:12" x14ac:dyDescent="0.2">
      <c r="A6" s="53" t="s">
        <v>51</v>
      </c>
      <c r="B6" s="20"/>
      <c r="C6" s="20">
        <v>68</v>
      </c>
      <c r="D6" s="20">
        <v>90</v>
      </c>
      <c r="E6" s="35">
        <v>105</v>
      </c>
      <c r="F6" s="19"/>
      <c r="G6" s="55">
        <v>91.2</v>
      </c>
      <c r="H6" s="41">
        <v>102.3</v>
      </c>
      <c r="I6" s="49">
        <f t="shared" si="0"/>
        <v>1.0133333333333334</v>
      </c>
      <c r="J6" s="46">
        <f t="shared" si="0"/>
        <v>0.97428571428571431</v>
      </c>
    </row>
    <row r="7" spans="1:12" ht="13.5" thickBot="1" x14ac:dyDescent="0.25">
      <c r="A7" s="54" t="s">
        <v>52</v>
      </c>
      <c r="B7" s="37"/>
      <c r="C7" s="37">
        <v>184</v>
      </c>
      <c r="D7" s="37">
        <v>208</v>
      </c>
      <c r="E7" s="38">
        <v>241</v>
      </c>
      <c r="F7" s="36"/>
      <c r="G7" s="56">
        <v>241</v>
      </c>
      <c r="H7" s="57">
        <v>260</v>
      </c>
      <c r="I7" s="58">
        <f t="shared" si="0"/>
        <v>1.1586538461538463</v>
      </c>
      <c r="J7" s="59">
        <f t="shared" si="0"/>
        <v>1.0788381742738589</v>
      </c>
    </row>
    <row r="8" spans="1:12" ht="18.75" customHeight="1" thickBot="1" x14ac:dyDescent="0.25">
      <c r="A8" s="30" t="s">
        <v>53</v>
      </c>
      <c r="G8" s="10"/>
      <c r="H8" s="10"/>
      <c r="I8" s="9"/>
    </row>
    <row r="9" spans="1:12" x14ac:dyDescent="0.2">
      <c r="A9" s="60" t="str">
        <f>A5</f>
        <v>Aantal (x 1000)</v>
      </c>
      <c r="B9" s="18"/>
      <c r="C9" s="18">
        <v>125</v>
      </c>
      <c r="D9" s="18">
        <v>180</v>
      </c>
      <c r="E9" s="34">
        <v>215</v>
      </c>
      <c r="F9" s="17"/>
      <c r="G9" s="62">
        <v>180</v>
      </c>
      <c r="H9" s="40">
        <v>200</v>
      </c>
      <c r="I9" s="47">
        <f t="shared" ref="I9:J11" si="1">G9/D9</f>
        <v>1</v>
      </c>
      <c r="J9" s="44">
        <f t="shared" si="1"/>
        <v>0.93023255813953487</v>
      </c>
    </row>
    <row r="10" spans="1:12" x14ac:dyDescent="0.2">
      <c r="A10" s="53" t="str">
        <f t="shared" ref="A10:A11" si="2">A6</f>
        <v>Kilometers (miljard/j)</v>
      </c>
      <c r="B10" s="20"/>
      <c r="C10" s="20">
        <v>5</v>
      </c>
      <c r="D10" s="20">
        <v>6</v>
      </c>
      <c r="E10" s="35">
        <v>8</v>
      </c>
      <c r="F10" s="19"/>
      <c r="G10" s="55">
        <v>6.8</v>
      </c>
      <c r="H10" s="41">
        <v>7.2</v>
      </c>
      <c r="I10" s="49">
        <f t="shared" si="1"/>
        <v>1.1333333333333333</v>
      </c>
      <c r="J10" s="46">
        <f t="shared" si="1"/>
        <v>0.9</v>
      </c>
    </row>
    <row r="11" spans="1:12" ht="13.5" thickBot="1" x14ac:dyDescent="0.25">
      <c r="A11" s="61" t="str">
        <f t="shared" si="2"/>
        <v>Energieverbruik (PJ)</v>
      </c>
      <c r="B11" s="37"/>
      <c r="C11" s="37">
        <v>65</v>
      </c>
      <c r="D11" s="37">
        <v>89</v>
      </c>
      <c r="E11" s="38">
        <v>101</v>
      </c>
      <c r="F11" s="36"/>
      <c r="G11" s="56">
        <v>91</v>
      </c>
      <c r="H11" s="57">
        <v>99</v>
      </c>
      <c r="I11" s="58">
        <f t="shared" si="1"/>
        <v>1.0224719101123596</v>
      </c>
      <c r="J11" s="59">
        <f t="shared" si="1"/>
        <v>0.98019801980198018</v>
      </c>
    </row>
    <row r="12" spans="1:12" ht="20.25" customHeight="1" thickBot="1" x14ac:dyDescent="0.25">
      <c r="A12" s="30" t="s">
        <v>54</v>
      </c>
      <c r="G12" s="10"/>
      <c r="H12" s="10"/>
      <c r="I12" s="9"/>
      <c r="J12" s="9"/>
    </row>
    <row r="13" spans="1:12" x14ac:dyDescent="0.2">
      <c r="A13" s="52" t="str">
        <f>A9</f>
        <v>Aantal (x 1000)</v>
      </c>
      <c r="B13" s="18"/>
      <c r="C13" s="18">
        <v>280</v>
      </c>
      <c r="D13" s="18">
        <v>300</v>
      </c>
      <c r="E13" s="34">
        <v>335</v>
      </c>
      <c r="F13" s="17">
        <v>270</v>
      </c>
      <c r="G13" s="62">
        <v>740</v>
      </c>
      <c r="H13" s="40">
        <v>880</v>
      </c>
      <c r="I13" s="47">
        <f t="shared" ref="I13" si="3">G13/D13</f>
        <v>2.4666666666666668</v>
      </c>
      <c r="J13" s="44">
        <f>H13/E13</f>
        <v>2.6268656716417911</v>
      </c>
      <c r="L13" s="2"/>
    </row>
    <row r="14" spans="1:12" x14ac:dyDescent="0.2">
      <c r="A14" s="63" t="str">
        <f>A10</f>
        <v>Kilometers (miljard/j)</v>
      </c>
      <c r="B14" s="20"/>
      <c r="C14" s="20">
        <v>5</v>
      </c>
      <c r="D14" s="20">
        <v>6</v>
      </c>
      <c r="E14" s="35">
        <v>7</v>
      </c>
      <c r="F14" s="19"/>
      <c r="G14" s="55">
        <v>15.4</v>
      </c>
      <c r="H14" s="41">
        <v>17.399999999999999</v>
      </c>
      <c r="I14" s="49">
        <f>G14/D14</f>
        <v>2.5666666666666669</v>
      </c>
      <c r="J14" s="46">
        <f>H14/E14</f>
        <v>2.4857142857142853</v>
      </c>
    </row>
    <row r="15" spans="1:12" ht="13.5" thickBot="1" x14ac:dyDescent="0.25">
      <c r="A15" s="54" t="str">
        <f>A11</f>
        <v>Energieverbruik (PJ)</v>
      </c>
      <c r="B15" s="37"/>
      <c r="C15" s="37">
        <v>20</v>
      </c>
      <c r="D15" s="37">
        <v>24</v>
      </c>
      <c r="E15" s="38">
        <v>27</v>
      </c>
      <c r="F15" s="36"/>
      <c r="G15" s="56">
        <v>50</v>
      </c>
      <c r="H15" s="57">
        <v>58</v>
      </c>
      <c r="I15" s="58">
        <f>G15/D15</f>
        <v>2.0833333333333335</v>
      </c>
      <c r="J15" s="59">
        <f>H15/E15</f>
        <v>2.1481481481481484</v>
      </c>
    </row>
    <row r="18" spans="1:2" x14ac:dyDescent="0.2">
      <c r="A18" s="1" t="s">
        <v>42</v>
      </c>
      <c r="B18" s="2" t="s">
        <v>26</v>
      </c>
    </row>
    <row r="19" spans="1:2" x14ac:dyDescent="0.2">
      <c r="B19" s="2" t="s">
        <v>27</v>
      </c>
    </row>
  </sheetData>
  <hyperlinks>
    <hyperlink ref="B18" r:id="rId1"/>
    <hyperlink ref="B19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tabSelected="1" workbookViewId="0"/>
  </sheetViews>
  <sheetFormatPr defaultRowHeight="12.75" x14ac:dyDescent="0.2"/>
  <cols>
    <col min="1" max="1" width="22.33203125" style="20" bestFit="1" customWidth="1"/>
    <col min="2" max="2" width="11.33203125" style="20" customWidth="1"/>
    <col min="3" max="3" width="14.6640625" style="20" customWidth="1"/>
    <col min="4" max="4" width="13.33203125" style="20" customWidth="1"/>
    <col min="5" max="5" width="13.6640625" style="20" customWidth="1"/>
    <col min="6" max="16384" width="9.33203125" style="20"/>
  </cols>
  <sheetData>
    <row r="2" spans="1:7" ht="39" thickBot="1" x14ac:dyDescent="0.25">
      <c r="B2" s="31">
        <v>1985</v>
      </c>
      <c r="C2" s="31" t="s">
        <v>24</v>
      </c>
      <c r="D2" s="31" t="s">
        <v>25</v>
      </c>
      <c r="E2" s="31" t="s">
        <v>22</v>
      </c>
    </row>
    <row r="3" spans="1:7" x14ac:dyDescent="0.2">
      <c r="A3" s="17" t="s">
        <v>63</v>
      </c>
      <c r="B3" s="18">
        <f>Emissies!B18</f>
        <v>275</v>
      </c>
      <c r="C3" s="18">
        <f>Emissies!C18</f>
        <v>227</v>
      </c>
      <c r="D3" s="18">
        <f>Emissies!D18</f>
        <v>136</v>
      </c>
      <c r="E3" s="34">
        <f>Emissies!E18</f>
        <v>34</v>
      </c>
    </row>
    <row r="4" spans="1:7" x14ac:dyDescent="0.2">
      <c r="A4" s="19" t="s">
        <v>64</v>
      </c>
      <c r="B4" s="20">
        <f>Emissies!H18</f>
        <v>538</v>
      </c>
      <c r="C4" s="20">
        <f>Emissies!I18</f>
        <v>497</v>
      </c>
      <c r="D4" s="20">
        <f>Emissies!J18</f>
        <v>237</v>
      </c>
      <c r="E4" s="35">
        <f>Emissies!K18</f>
        <v>274</v>
      </c>
    </row>
    <row r="5" spans="1:7" x14ac:dyDescent="0.2">
      <c r="A5" s="19" t="s">
        <v>65</v>
      </c>
      <c r="B5" s="20">
        <f>Emissies!N18</f>
        <v>258</v>
      </c>
      <c r="C5" s="20">
        <f>Emissies!O18</f>
        <v>168</v>
      </c>
      <c r="D5" s="20">
        <f>Emissies!P18</f>
        <v>80</v>
      </c>
      <c r="E5" s="35">
        <f>Emissies!Q18</f>
        <v>122</v>
      </c>
    </row>
    <row r="6" spans="1:7" ht="13.5" thickBot="1" x14ac:dyDescent="0.25">
      <c r="A6" s="36" t="s">
        <v>23</v>
      </c>
      <c r="B6" s="37">
        <v>16</v>
      </c>
      <c r="C6" s="37">
        <v>21</v>
      </c>
      <c r="D6" s="37">
        <v>8</v>
      </c>
      <c r="E6" s="38">
        <v>1.4</v>
      </c>
      <c r="G6" s="20" t="s">
        <v>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</vt:lpstr>
      <vt:lpstr>Emissies</vt:lpstr>
      <vt:lpstr>Veestapel</vt:lpstr>
      <vt:lpstr>Verkeer</vt:lpstr>
      <vt:lpstr>Samenvatting</vt:lpstr>
    </vt:vector>
  </TitlesOfParts>
  <Company>RIVM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 Peek</dc:creator>
  <cp:lastModifiedBy>Brandes, Laurens</cp:lastModifiedBy>
  <cp:lastPrinted>2013-12-10T13:36:38Z</cp:lastPrinted>
  <dcterms:created xsi:type="dcterms:W3CDTF">2013-12-10T13:08:47Z</dcterms:created>
  <dcterms:modified xsi:type="dcterms:W3CDTF">2013-12-12T15:23:50Z</dcterms:modified>
</cp:coreProperties>
</file>